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BB5F71B1-63A1-4934-9A7A-9EBC11BD03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2" r:id="rId1"/>
    <sheet name="2" sheetId="3" r:id="rId2"/>
  </sheets>
  <definedNames>
    <definedName name="_xlnm.Print_Area" localSheetId="0">'1'!$A$1:$P$21</definedName>
    <definedName name="_xlnm.Print_Area" localSheetId="1">'2'!$A$1:$P$36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2" l="1"/>
  <c r="L5" i="2" s="1"/>
  <c r="K7" i="2"/>
  <c r="J7" i="2"/>
  <c r="J5" i="2" s="1"/>
  <c r="I7" i="2"/>
  <c r="H7" i="2"/>
  <c r="H5" i="2" s="1"/>
  <c r="F34" i="3"/>
  <c r="C10" i="2"/>
  <c r="G7" i="2"/>
  <c r="F7" i="2"/>
  <c r="E7" i="2"/>
  <c r="C33" i="3"/>
  <c r="B17" i="2" s="1"/>
  <c r="D34" i="3"/>
  <c r="E34" i="3"/>
  <c r="C34" i="3"/>
  <c r="D33" i="3"/>
  <c r="C17" i="2" s="1"/>
  <c r="E33" i="3"/>
  <c r="D17" i="2" s="1"/>
  <c r="F33" i="3"/>
  <c r="G33" i="3"/>
  <c r="H33" i="3"/>
  <c r="I33" i="3"/>
  <c r="J33" i="3"/>
  <c r="K33" i="3"/>
  <c r="L33" i="3"/>
  <c r="M33" i="3"/>
  <c r="I5" i="2" l="1"/>
  <c r="I18" i="2" s="1"/>
  <c r="K5" i="2"/>
  <c r="K18" i="2" s="1"/>
  <c r="B5" i="2"/>
  <c r="B18" i="2" s="1"/>
  <c r="L18" i="2"/>
  <c r="G5" i="2"/>
  <c r="G18" i="2" s="1"/>
  <c r="J18" i="2"/>
  <c r="F5" i="2"/>
  <c r="F18" i="2" s="1"/>
  <c r="C5" i="2"/>
  <c r="C18" i="2" s="1"/>
  <c r="H18" i="2"/>
  <c r="E5" i="2"/>
  <c r="E18" i="2" s="1"/>
  <c r="D5" i="2"/>
  <c r="D18" i="2" s="1"/>
</calcChain>
</file>

<file path=xl/sharedStrings.xml><?xml version="1.0" encoding="utf-8"?>
<sst xmlns="http://schemas.openxmlformats.org/spreadsheetml/2006/main" count="126" uniqueCount="50">
  <si>
    <t>Показатель</t>
  </si>
  <si>
    <t>Доходы</t>
  </si>
  <si>
    <t>в том числе:</t>
  </si>
  <si>
    <t>налоговые и неналоговые доходы</t>
  </si>
  <si>
    <t>налоговые</t>
  </si>
  <si>
    <t>неналоговые</t>
  </si>
  <si>
    <t>Расходы</t>
  </si>
  <si>
    <t>межбюджетные трансферты</t>
  </si>
  <si>
    <t>Муниципальный долг</t>
  </si>
  <si>
    <t>0100</t>
  </si>
  <si>
    <t>Общегосударственные расходы</t>
  </si>
  <si>
    <t>0200</t>
  </si>
  <si>
    <t>Национальная оборона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</si>
  <si>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</si>
  <si>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</si>
  <si>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</si>
  <si>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</si>
  <si>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</si>
  <si>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</si>
  <si>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</si>
  <si>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</si>
  <si>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</si>
  <si>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</si>
  <si>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</si>
  <si>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Культура, кинематография</t>
  </si>
  <si>
    <t>0900</t>
  </si>
  <si>
    <t>Здравоохранение</t>
  </si>
  <si>
    <t>1000</t>
  </si>
  <si>
    <t>Социальная политика</t>
  </si>
  <si>
    <t>1100</t>
  </si>
  <si>
    <t>Физическая культура и спорт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</si>
  <si>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</si>
  <si>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</si>
  <si>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</si>
  <si>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</si>
  <si>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</si>
  <si>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</si>
  <si>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Расходы всего</t>
  </si>
  <si>
    <t>Дефицит(-) / Профицит(+)</t>
  </si>
  <si>
    <t>субсидии</t>
  </si>
  <si>
    <t>субвенции</t>
  </si>
  <si>
    <t>дотации</t>
  </si>
  <si>
    <t>иные МБТ</t>
  </si>
  <si>
    <t>в т.ч. за счет субвенций, субсидий, иных МБТ</t>
  </si>
  <si>
    <t>х</t>
  </si>
  <si>
    <t>возврат остатков субсидий,субвенций и иных межбюджетных трансфертов</t>
  </si>
  <si>
    <t>прочие безвозмездные</t>
  </si>
  <si>
    <t>рублей</t>
  </si>
  <si>
    <t xml:space="preserve">Прогноз основных характеристик бюджета по МО "Андросовский сельсовет" Железногорского района Курской области на долгосрочную перспективу </t>
  </si>
  <si>
    <t xml:space="preserve">Прогноз основных характеристик бюджета по МО "Андросовское сельское поселение" Железногорского муниципального района Курской области на долгосрочную перспективу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</si>
</sst>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10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164" fontId="9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64" fontId="5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164" fontId="4" fillId="0" borderId="1" xfId="0" applyNumberFormat="1" applyFont="1" applyBorder="1"/>
    <xf numFmtId="164" fontId="11" fillId="0" borderId="1" xfId="0" applyNumberFormat="1" applyFont="1" applyBorder="1"/>
    <xf numFmtId="164" fontId="7" fillId="0" borderId="1" xfId="0" applyNumberFormat="1" applyFont="1" applyBorder="1"/>
    <xf numFmtId="164" fontId="8" fillId="0" borderId="1" xfId="0" applyNumberFormat="1" applyFon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4" fontId="3" fillId="0" borderId="1" xfId="0" applyNumberFormat="1" applyFont="1" applyBorder="1"/>
    <xf numFmtId="4" fontId="4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49" fontId="3" fillId="0" borderId="9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1"/>
  <sheetViews>
    <sheetView tabSelected="1" zoomScaleSheetLayoutView="110" workbookViewId="0">
      <selection activeCell="Q15" sqref="Q15"/>
    </sheetView>
  </sheetViews>
  <sheetFormatPr defaultRowHeight="14.4" x14ac:dyDescent="0.3"/>
  <cols>
    <col min="1" max="1" width="28.109375" customWidth="1"/>
    <col min="2" max="2" width="12.88671875" customWidth="1"/>
    <col min="3" max="3" width="12.44140625" customWidth="1"/>
    <col min="4" max="5" width="12" customWidth="1"/>
    <col min="6" max="6" width="11.5546875" customWidth="1"/>
    <col min="7" max="7" width="11.88671875" customWidth="1"/>
    <col min="8" max="8" width="12.33203125" customWidth="1"/>
    <col min="9" max="9" width="12" customWidth="1"/>
    <col min="10" max="12" width="12.33203125" customWidth="1"/>
    <col min="13" max="13" width="11.88671875" hidden="1" customWidth="1"/>
    <col min="14" max="14" width="12.109375" hidden="1" customWidth="1"/>
    <col min="15" max="15" width="12.44140625" hidden="1" customWidth="1"/>
    <col min="16" max="16" width="11.6640625" hidden="1" customWidth="1"/>
    <col min="20" max="20" width="15.5546875" customWidth="1"/>
  </cols>
  <sheetData>
    <row r="1" spans="1:20" ht="33.75" customHeight="1" x14ac:dyDescent="0.3">
      <c r="A1" s="35" t="s">
        <v>49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1"/>
      <c r="R1" s="2"/>
      <c r="S1" s="2"/>
      <c r="T1" s="2"/>
    </row>
    <row r="2" spans="1:20" x14ac:dyDescent="0.3">
      <c r="P2" s="3" t="s">
        <v>47</v>
      </c>
    </row>
    <row r="3" spans="1:20" x14ac:dyDescent="0.3">
      <c r="A3" s="31" t="s">
        <v>0</v>
      </c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  <c r="Q3" s="3"/>
    </row>
    <row r="4" spans="1:20" x14ac:dyDescent="0.3">
      <c r="A4" s="31"/>
      <c r="B4" s="7">
        <v>2020</v>
      </c>
      <c r="C4" s="7">
        <v>2021</v>
      </c>
      <c r="D4" s="7">
        <v>2022</v>
      </c>
      <c r="E4" s="7">
        <v>2023</v>
      </c>
      <c r="F4" s="7">
        <v>2024</v>
      </c>
      <c r="G4" s="7">
        <v>2025</v>
      </c>
      <c r="H4" s="7">
        <v>2026</v>
      </c>
      <c r="I4" s="7">
        <v>2027</v>
      </c>
      <c r="J4" s="7">
        <v>2028</v>
      </c>
      <c r="K4" s="7">
        <v>2029</v>
      </c>
      <c r="L4" s="7">
        <v>2030</v>
      </c>
      <c r="M4" s="3"/>
    </row>
    <row r="5" spans="1:20" x14ac:dyDescent="0.3">
      <c r="A5" s="4" t="s">
        <v>1</v>
      </c>
      <c r="B5" s="16">
        <f>B7+B10+B15</f>
        <v>2368118</v>
      </c>
      <c r="C5" s="16">
        <f t="shared" ref="C5:G5" si="0">C7+C10</f>
        <v>1556727</v>
      </c>
      <c r="D5" s="16">
        <f t="shared" si="0"/>
        <v>3537759.08</v>
      </c>
      <c r="E5" s="16">
        <f t="shared" si="0"/>
        <v>8912656.2100000009</v>
      </c>
      <c r="F5" s="16">
        <f t="shared" si="0"/>
        <v>15738660</v>
      </c>
      <c r="G5" s="16">
        <f t="shared" si="0"/>
        <v>1893936</v>
      </c>
      <c r="H5" s="16">
        <f t="shared" ref="H5:L5" si="1">H7+H10</f>
        <v>1913272</v>
      </c>
      <c r="I5" s="16">
        <f t="shared" si="1"/>
        <v>1936225</v>
      </c>
      <c r="J5" s="16">
        <f t="shared" si="1"/>
        <v>1936225</v>
      </c>
      <c r="K5" s="16">
        <f t="shared" si="1"/>
        <v>1936225</v>
      </c>
      <c r="L5" s="16">
        <f t="shared" si="1"/>
        <v>1936225</v>
      </c>
    </row>
    <row r="6" spans="1:20" x14ac:dyDescent="0.3">
      <c r="A6" s="7" t="s">
        <v>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20" ht="28.2" x14ac:dyDescent="0.3">
      <c r="A7" s="5" t="s">
        <v>3</v>
      </c>
      <c r="B7" s="17">
        <v>2133490</v>
      </c>
      <c r="C7" s="17">
        <v>1319675</v>
      </c>
      <c r="D7" s="17">
        <v>1244556</v>
      </c>
      <c r="E7" s="17">
        <f t="shared" ref="E7:G7" si="2">E8+E9</f>
        <v>8214916.7000000002</v>
      </c>
      <c r="F7" s="17">
        <f t="shared" si="2"/>
        <v>15526072.699999999</v>
      </c>
      <c r="G7" s="17">
        <f t="shared" si="2"/>
        <v>1613452</v>
      </c>
      <c r="H7" s="17">
        <f t="shared" ref="H7:L7" si="3">H8+H9</f>
        <v>1636394</v>
      </c>
      <c r="I7" s="17">
        <f t="shared" si="3"/>
        <v>1659335</v>
      </c>
      <c r="J7" s="17">
        <f t="shared" si="3"/>
        <v>1659335</v>
      </c>
      <c r="K7" s="17">
        <f t="shared" si="3"/>
        <v>1659335</v>
      </c>
      <c r="L7" s="17">
        <f t="shared" si="3"/>
        <v>1659335</v>
      </c>
    </row>
    <row r="8" spans="1:20" x14ac:dyDescent="0.3">
      <c r="A8" s="6" t="s">
        <v>4</v>
      </c>
      <c r="B8" s="18">
        <v>2133401</v>
      </c>
      <c r="C8" s="18">
        <v>1319675</v>
      </c>
      <c r="D8" s="17">
        <v>1095653.46</v>
      </c>
      <c r="E8" s="17">
        <v>8070227.7000000002</v>
      </c>
      <c r="F8" s="17">
        <v>15526072.699999999</v>
      </c>
      <c r="G8" s="17">
        <v>1468764</v>
      </c>
      <c r="H8" s="17">
        <v>1491706</v>
      </c>
      <c r="I8" s="17">
        <v>1514647</v>
      </c>
      <c r="J8" s="17">
        <v>1514647</v>
      </c>
      <c r="K8" s="17">
        <v>1514647</v>
      </c>
      <c r="L8" s="17">
        <v>1514647</v>
      </c>
    </row>
    <row r="9" spans="1:20" x14ac:dyDescent="0.3">
      <c r="A9" s="6" t="s">
        <v>5</v>
      </c>
      <c r="B9" s="18">
        <v>84</v>
      </c>
      <c r="C9" s="18">
        <v>0</v>
      </c>
      <c r="D9" s="18">
        <v>148902.54</v>
      </c>
      <c r="E9" s="18">
        <v>144689</v>
      </c>
      <c r="F9" s="18">
        <v>0</v>
      </c>
      <c r="G9" s="18">
        <v>144688</v>
      </c>
      <c r="H9" s="18">
        <v>144688</v>
      </c>
      <c r="I9" s="18">
        <v>144688</v>
      </c>
      <c r="J9" s="18">
        <v>144688</v>
      </c>
      <c r="K9" s="18">
        <v>144688</v>
      </c>
      <c r="L9" s="18">
        <v>144688</v>
      </c>
    </row>
    <row r="10" spans="1:20" x14ac:dyDescent="0.3">
      <c r="A10" s="5" t="s">
        <v>7</v>
      </c>
      <c r="B10" s="17">
        <v>234628</v>
      </c>
      <c r="C10" s="17">
        <f>SUM(C11:C12)</f>
        <v>237052</v>
      </c>
      <c r="D10" s="18">
        <v>2293203.08</v>
      </c>
      <c r="E10" s="18">
        <v>697739.51</v>
      </c>
      <c r="F10" s="18">
        <v>212587.3</v>
      </c>
      <c r="G10" s="18">
        <v>280484</v>
      </c>
      <c r="H10" s="18">
        <v>276878</v>
      </c>
      <c r="I10" s="18">
        <v>276890</v>
      </c>
      <c r="J10" s="18">
        <v>276890</v>
      </c>
      <c r="K10" s="18">
        <v>276890</v>
      </c>
      <c r="L10" s="18">
        <v>276890</v>
      </c>
    </row>
    <row r="11" spans="1:20" s="9" customFormat="1" x14ac:dyDescent="0.3">
      <c r="A11" s="6" t="s">
        <v>39</v>
      </c>
      <c r="B11" s="18">
        <v>147785</v>
      </c>
      <c r="C11" s="18">
        <v>147785</v>
      </c>
      <c r="D11" s="20">
        <v>154161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</row>
    <row r="12" spans="1:20" s="9" customFormat="1" x14ac:dyDescent="0.3">
      <c r="A12" s="6" t="s">
        <v>40</v>
      </c>
      <c r="B12" s="18">
        <v>86843</v>
      </c>
      <c r="C12" s="18">
        <v>89267</v>
      </c>
      <c r="D12" s="20">
        <v>97989</v>
      </c>
      <c r="E12" s="20">
        <v>112126</v>
      </c>
      <c r="F12" s="20">
        <v>135094</v>
      </c>
      <c r="G12" s="20">
        <v>155873</v>
      </c>
      <c r="H12" s="18">
        <v>170959</v>
      </c>
      <c r="I12" s="18">
        <v>177201</v>
      </c>
      <c r="J12" s="18">
        <v>177201</v>
      </c>
      <c r="K12" s="18">
        <v>177201</v>
      </c>
      <c r="L12" s="18">
        <v>177201</v>
      </c>
      <c r="M12" s="20">
        <v>98884</v>
      </c>
    </row>
    <row r="13" spans="1:20" s="9" customFormat="1" x14ac:dyDescent="0.3">
      <c r="A13" s="6" t="s">
        <v>41</v>
      </c>
      <c r="B13" s="18">
        <v>0</v>
      </c>
      <c r="C13" s="18">
        <v>0</v>
      </c>
      <c r="D13" s="18">
        <v>990179</v>
      </c>
      <c r="E13" s="18">
        <v>133317</v>
      </c>
      <c r="F13" s="18"/>
      <c r="G13" s="18">
        <v>124611</v>
      </c>
      <c r="H13" s="18">
        <v>105919</v>
      </c>
      <c r="I13" s="18">
        <v>99689</v>
      </c>
      <c r="J13" s="18">
        <v>99689</v>
      </c>
      <c r="K13" s="18">
        <v>99689</v>
      </c>
      <c r="L13" s="18">
        <v>99689</v>
      </c>
    </row>
    <row r="14" spans="1:20" s="9" customFormat="1" x14ac:dyDescent="0.3">
      <c r="A14" s="6" t="s">
        <v>42</v>
      </c>
      <c r="B14" s="18"/>
      <c r="C14" s="18"/>
      <c r="D14" s="18">
        <v>623500</v>
      </c>
      <c r="E14" s="18">
        <v>452296.51</v>
      </c>
      <c r="F14" s="18"/>
      <c r="G14" s="18"/>
      <c r="H14" s="18"/>
      <c r="I14" s="18"/>
      <c r="J14" s="18"/>
      <c r="K14" s="18"/>
      <c r="L14" s="18"/>
    </row>
    <row r="15" spans="1:20" s="9" customFormat="1" x14ac:dyDescent="0.3">
      <c r="A15" s="6" t="s">
        <v>46</v>
      </c>
      <c r="B15" s="18">
        <v>0</v>
      </c>
      <c r="C15" s="18">
        <v>0</v>
      </c>
      <c r="D15" s="18">
        <v>427374.08000000002</v>
      </c>
      <c r="E15" s="18">
        <v>0</v>
      </c>
      <c r="F15" s="18"/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</row>
    <row r="16" spans="1:20" s="9" customFormat="1" ht="55.8" x14ac:dyDescent="0.3">
      <c r="A16" s="6" t="s">
        <v>45</v>
      </c>
      <c r="B16" s="18"/>
      <c r="C16" s="18"/>
      <c r="D16" s="18"/>
      <c r="E16" s="18"/>
      <c r="F16" s="18">
        <v>77493.3</v>
      </c>
      <c r="G16" s="18"/>
      <c r="H16" s="18"/>
      <c r="I16" s="18"/>
      <c r="J16" s="18"/>
      <c r="K16" s="18"/>
      <c r="L16" s="18"/>
    </row>
    <row r="17" spans="1:16" x14ac:dyDescent="0.3">
      <c r="A17" s="4" t="s">
        <v>6</v>
      </c>
      <c r="B17" s="16">
        <f>'2'!C33</f>
        <v>3581322</v>
      </c>
      <c r="C17" s="16">
        <f>'2'!D33</f>
        <v>2429257</v>
      </c>
      <c r="D17" s="16">
        <f>'2'!E33</f>
        <v>3908407.5300000003</v>
      </c>
      <c r="E17" s="16">
        <v>9091327.9600000009</v>
      </c>
      <c r="F17" s="16">
        <v>18156690.079999998</v>
      </c>
      <c r="G17" s="16">
        <v>1893936</v>
      </c>
      <c r="H17" s="16">
        <v>1913272</v>
      </c>
      <c r="I17" s="16">
        <v>1936225</v>
      </c>
      <c r="J17" s="16">
        <v>1936225</v>
      </c>
      <c r="K17" s="16">
        <v>1936225</v>
      </c>
      <c r="L17" s="16">
        <v>1936225</v>
      </c>
    </row>
    <row r="18" spans="1:16" x14ac:dyDescent="0.3">
      <c r="A18" s="4" t="s">
        <v>38</v>
      </c>
      <c r="B18" s="16">
        <f>B5-B17</f>
        <v>-1213204</v>
      </c>
      <c r="C18" s="16">
        <f t="shared" ref="C18:L18" si="4">C5-C17</f>
        <v>-872530</v>
      </c>
      <c r="D18" s="16">
        <f t="shared" si="4"/>
        <v>-370648.45000000019</v>
      </c>
      <c r="E18" s="16">
        <f t="shared" si="4"/>
        <v>-178671.75</v>
      </c>
      <c r="F18" s="16">
        <f t="shared" si="4"/>
        <v>-2418030.0799999982</v>
      </c>
      <c r="G18" s="16">
        <f t="shared" si="4"/>
        <v>0</v>
      </c>
      <c r="H18" s="16">
        <f t="shared" si="4"/>
        <v>0</v>
      </c>
      <c r="I18" s="16">
        <f t="shared" si="4"/>
        <v>0</v>
      </c>
      <c r="J18" s="16">
        <f t="shared" si="4"/>
        <v>0</v>
      </c>
      <c r="K18" s="16">
        <f t="shared" si="4"/>
        <v>0</v>
      </c>
      <c r="L18" s="16">
        <f t="shared" si="4"/>
        <v>0</v>
      </c>
    </row>
    <row r="19" spans="1:16" x14ac:dyDescent="0.3">
      <c r="A19" s="4" t="s">
        <v>8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/>
      <c r="L19" s="17">
        <v>0</v>
      </c>
    </row>
    <row r="21" spans="1:16" ht="114" customHeight="1" x14ac:dyDescent="0.3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</row>
  </sheetData>
  <mergeCells count="4">
    <mergeCell ref="A3:A4"/>
    <mergeCell ref="B3:P3"/>
    <mergeCell ref="A1:P1"/>
    <mergeCell ref="A21:P21"/>
  </mergeCells>
  <printOptions horizontalCentered="1"/>
  <pageMargins left="0.19685039370078741" right="0.19685039370078741" top="0.19685039370078741" bottom="0.19685039370078741" header="0" footer="0"/>
  <pageSetup paperSize="9" scale="8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6"/>
  <sheetViews>
    <sheetView topLeftCell="A37" zoomScale="90" zoomScaleNormal="90" zoomScaleSheetLayoutView="70" workbookViewId="0">
      <selection activeCell="S9" sqref="S9"/>
    </sheetView>
  </sheetViews>
  <sheetFormatPr defaultColWidth="9.109375" defaultRowHeight="13.8" x14ac:dyDescent="0.25"/>
  <cols>
    <col min="1" max="1" width="7.6640625" style="8" customWidth="1"/>
    <col min="2" max="2" width="34.88671875" style="11" customWidth="1"/>
    <col min="3" max="3" width="11.44140625" style="8" customWidth="1"/>
    <col min="4" max="4" width="12.109375" style="8" customWidth="1"/>
    <col min="5" max="5" width="13" style="8" customWidth="1"/>
    <col min="6" max="6" width="12.88671875" style="8" customWidth="1"/>
    <col min="7" max="7" width="11.88671875" style="8" customWidth="1"/>
    <col min="8" max="8" width="11.5546875" style="8" customWidth="1"/>
    <col min="9" max="9" width="11.33203125" style="8" customWidth="1"/>
    <col min="10" max="10" width="11.5546875" style="8" customWidth="1"/>
    <col min="11" max="11" width="11.6640625" style="8" customWidth="1"/>
    <col min="12" max="12" width="12.33203125" style="8" customWidth="1"/>
    <col min="13" max="13" width="11.109375" style="8" customWidth="1"/>
    <col min="14" max="14" width="0.109375" style="8" customWidth="1"/>
    <col min="15" max="15" width="11.6640625" style="8" hidden="1" customWidth="1"/>
    <col min="16" max="16" width="11.33203125" style="8" hidden="1" customWidth="1"/>
    <col min="17" max="16384" width="9.109375" style="8"/>
  </cols>
  <sheetData>
    <row r="1" spans="1:16" ht="18.75" customHeight="1" x14ac:dyDescent="0.3">
      <c r="A1" s="35" t="s">
        <v>48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x14ac:dyDescent="0.25">
      <c r="K2" s="3"/>
      <c r="P2" s="8" t="s">
        <v>47</v>
      </c>
    </row>
    <row r="3" spans="1:16" x14ac:dyDescent="0.25">
      <c r="A3" s="43" t="s">
        <v>0</v>
      </c>
      <c r="B3" s="44"/>
      <c r="C3" s="49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1"/>
    </row>
    <row r="4" spans="1:16" x14ac:dyDescent="0.25">
      <c r="A4" s="45"/>
      <c r="B4" s="46"/>
      <c r="C4" s="7">
        <v>2020</v>
      </c>
      <c r="D4" s="7">
        <v>2021</v>
      </c>
      <c r="E4" s="7">
        <v>2022</v>
      </c>
      <c r="F4" s="7">
        <v>2023</v>
      </c>
      <c r="G4" s="7">
        <v>2024</v>
      </c>
      <c r="H4" s="7">
        <v>2025</v>
      </c>
      <c r="I4" s="7">
        <v>2026</v>
      </c>
      <c r="J4" s="7">
        <v>2027</v>
      </c>
      <c r="K4" s="7">
        <v>2028</v>
      </c>
      <c r="L4" s="7">
        <v>2029</v>
      </c>
      <c r="M4" s="7">
        <v>2030</v>
      </c>
    </row>
    <row r="5" spans="1:16" ht="16.5" customHeight="1" x14ac:dyDescent="0.25">
      <c r="A5" s="38" t="s">
        <v>9</v>
      </c>
      <c r="B5" s="12" t="s">
        <v>10</v>
      </c>
      <c r="C5" s="24">
        <v>1760681</v>
      </c>
      <c r="D5" s="19">
        <v>1378368</v>
      </c>
      <c r="E5" s="28">
        <v>2745854.45</v>
      </c>
      <c r="F5" s="28">
        <v>1601848</v>
      </c>
      <c r="G5" s="19">
        <v>1536731</v>
      </c>
      <c r="H5" s="19">
        <v>1480065</v>
      </c>
      <c r="I5" s="19">
        <v>1480065</v>
      </c>
      <c r="J5" s="19">
        <v>1480065</v>
      </c>
      <c r="K5" s="19">
        <v>1480065</v>
      </c>
      <c r="L5" s="19">
        <v>1480065</v>
      </c>
      <c r="M5" s="19">
        <v>1480065</v>
      </c>
    </row>
    <row r="6" spans="1:16" s="10" customFormat="1" ht="16.5" customHeight="1" x14ac:dyDescent="0.25">
      <c r="A6" s="39"/>
      <c r="B6" s="13" t="s">
        <v>43</v>
      </c>
      <c r="C6" s="25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6" ht="16.5" customHeight="1" x14ac:dyDescent="0.25">
      <c r="A7" s="38" t="s">
        <v>11</v>
      </c>
      <c r="B7" s="12" t="s">
        <v>12</v>
      </c>
      <c r="C7" s="24">
        <v>86843</v>
      </c>
      <c r="D7" s="19">
        <v>89267</v>
      </c>
      <c r="E7" s="19">
        <v>97989</v>
      </c>
      <c r="F7" s="19">
        <v>112126</v>
      </c>
      <c r="G7" s="19">
        <v>117305</v>
      </c>
      <c r="H7" s="19">
        <v>121540</v>
      </c>
      <c r="I7" s="19">
        <v>121540</v>
      </c>
      <c r="J7" s="19">
        <v>121540</v>
      </c>
      <c r="K7" s="19">
        <v>121540</v>
      </c>
      <c r="L7" s="19">
        <v>121540</v>
      </c>
      <c r="M7" s="19">
        <v>121540</v>
      </c>
    </row>
    <row r="8" spans="1:16" ht="16.5" customHeight="1" x14ac:dyDescent="0.25">
      <c r="A8" s="39"/>
      <c r="B8" s="13" t="s">
        <v>43</v>
      </c>
      <c r="C8" s="24">
        <v>86843</v>
      </c>
      <c r="D8" s="19">
        <v>89267</v>
      </c>
      <c r="E8" s="19">
        <v>97989</v>
      </c>
      <c r="F8" s="19">
        <v>112126</v>
      </c>
      <c r="G8" s="19">
        <v>117305</v>
      </c>
      <c r="H8" s="19">
        <v>121540</v>
      </c>
      <c r="I8" s="19">
        <v>121540</v>
      </c>
      <c r="J8" s="19">
        <v>121540</v>
      </c>
      <c r="K8" s="19">
        <v>121540</v>
      </c>
      <c r="L8" s="19">
        <v>121540</v>
      </c>
      <c r="M8" s="19">
        <v>121540</v>
      </c>
    </row>
    <row r="9" spans="1:16" ht="30.75" customHeight="1" x14ac:dyDescent="0.25">
      <c r="A9" s="38" t="s">
        <v>13</v>
      </c>
      <c r="B9" s="14" t="s">
        <v>14</v>
      </c>
      <c r="C9" s="24">
        <v>26533</v>
      </c>
      <c r="D9" s="19">
        <v>11682</v>
      </c>
      <c r="E9" s="19">
        <v>12763</v>
      </c>
      <c r="F9" s="19">
        <v>15000</v>
      </c>
      <c r="G9" s="19">
        <v>15000</v>
      </c>
      <c r="H9" s="19">
        <v>15000</v>
      </c>
      <c r="I9" s="19">
        <v>15000</v>
      </c>
      <c r="J9" s="19">
        <v>15000</v>
      </c>
      <c r="K9" s="19">
        <v>15000</v>
      </c>
      <c r="L9" s="19">
        <v>15000</v>
      </c>
      <c r="M9" s="19">
        <v>15000</v>
      </c>
    </row>
    <row r="10" spans="1:16" ht="16.5" customHeight="1" x14ac:dyDescent="0.25">
      <c r="A10" s="39"/>
      <c r="B10" s="13" t="s">
        <v>43</v>
      </c>
      <c r="C10" s="24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6" ht="16.5" customHeight="1" x14ac:dyDescent="0.25">
      <c r="A11" s="38" t="s">
        <v>15</v>
      </c>
      <c r="B11" s="14" t="s">
        <v>16</v>
      </c>
      <c r="C11" s="24">
        <v>0</v>
      </c>
      <c r="D11" s="19">
        <v>0</v>
      </c>
      <c r="E11" s="19">
        <v>13500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</row>
    <row r="12" spans="1:16" ht="16.5" customHeight="1" x14ac:dyDescent="0.25">
      <c r="A12" s="39"/>
      <c r="B12" s="13" t="s">
        <v>43</v>
      </c>
      <c r="C12" s="24"/>
      <c r="D12" s="19"/>
      <c r="E12" s="19">
        <v>9450</v>
      </c>
      <c r="F12" s="19"/>
      <c r="G12" s="19"/>
      <c r="H12" s="19"/>
      <c r="I12" s="19"/>
      <c r="J12" s="19"/>
      <c r="K12" s="19"/>
      <c r="L12" s="19"/>
      <c r="M12" s="19"/>
    </row>
    <row r="13" spans="1:16" ht="16.5" customHeight="1" x14ac:dyDescent="0.25">
      <c r="A13" s="38" t="s">
        <v>17</v>
      </c>
      <c r="B13" s="12" t="s">
        <v>18</v>
      </c>
      <c r="C13" s="24">
        <v>781534</v>
      </c>
      <c r="D13" s="19">
        <v>115000</v>
      </c>
      <c r="E13" s="19">
        <v>177374.07999999999</v>
      </c>
      <c r="F13" s="19">
        <v>100000</v>
      </c>
      <c r="G13" s="19">
        <v>100000</v>
      </c>
      <c r="H13" s="19">
        <v>100000</v>
      </c>
      <c r="I13" s="19">
        <v>100000</v>
      </c>
      <c r="J13" s="19">
        <v>100000</v>
      </c>
      <c r="K13" s="19">
        <v>100000</v>
      </c>
      <c r="L13" s="19">
        <v>100000</v>
      </c>
      <c r="M13" s="19">
        <v>100000</v>
      </c>
    </row>
    <row r="14" spans="1:16" ht="16.5" customHeight="1" x14ac:dyDescent="0.25">
      <c r="A14" s="39"/>
      <c r="B14" s="13" t="s">
        <v>43</v>
      </c>
      <c r="C14" s="24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6" ht="16.5" customHeight="1" x14ac:dyDescent="0.25">
      <c r="A15" s="38" t="s">
        <v>19</v>
      </c>
      <c r="B15" s="12" t="s">
        <v>20</v>
      </c>
      <c r="C15" s="24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6" ht="16.5" customHeight="1" x14ac:dyDescent="0.25">
      <c r="A16" s="39"/>
      <c r="B16" s="13" t="s">
        <v>43</v>
      </c>
      <c r="C16" s="24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 ht="16.5" customHeight="1" x14ac:dyDescent="0.25">
      <c r="A17" s="38" t="s">
        <v>21</v>
      </c>
      <c r="B17" s="12" t="s">
        <v>22</v>
      </c>
      <c r="C17" s="24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3" ht="16.5" customHeight="1" x14ac:dyDescent="0.25">
      <c r="A18" s="39"/>
      <c r="B18" s="13" t="s">
        <v>43</v>
      </c>
      <c r="C18" s="24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 ht="16.5" customHeight="1" x14ac:dyDescent="0.25">
      <c r="A19" s="38" t="s">
        <v>23</v>
      </c>
      <c r="B19" s="12" t="s">
        <v>24</v>
      </c>
      <c r="C19" s="24">
        <v>701633</v>
      </c>
      <c r="D19" s="19">
        <v>608616</v>
      </c>
      <c r="E19" s="19">
        <v>640841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</row>
    <row r="20" spans="1:13" ht="16.5" customHeight="1" x14ac:dyDescent="0.25">
      <c r="A20" s="39"/>
      <c r="B20" s="13" t="s">
        <v>43</v>
      </c>
      <c r="C20" s="24">
        <v>147785</v>
      </c>
      <c r="D20" s="19">
        <v>147785</v>
      </c>
      <c r="E20" s="19">
        <v>154161</v>
      </c>
      <c r="F20" s="19"/>
      <c r="G20" s="19"/>
      <c r="H20" s="19"/>
      <c r="I20" s="19"/>
      <c r="J20" s="19"/>
      <c r="K20" s="19"/>
      <c r="L20" s="19"/>
      <c r="M20" s="19"/>
    </row>
    <row r="21" spans="1:13" ht="16.5" customHeight="1" x14ac:dyDescent="0.25">
      <c r="A21" s="38" t="s">
        <v>25</v>
      </c>
      <c r="B21" s="12" t="s">
        <v>26</v>
      </c>
      <c r="C21" s="24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1:13" ht="16.5" customHeight="1" x14ac:dyDescent="0.25">
      <c r="A22" s="39"/>
      <c r="B22" s="13" t="s">
        <v>43</v>
      </c>
      <c r="C22" s="24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13" ht="16.5" customHeight="1" x14ac:dyDescent="0.25">
      <c r="A23" s="38" t="s">
        <v>27</v>
      </c>
      <c r="B23" s="12" t="s">
        <v>28</v>
      </c>
      <c r="C23" s="24">
        <v>224098</v>
      </c>
      <c r="D23" s="19">
        <v>226324</v>
      </c>
      <c r="E23" s="19">
        <v>220086</v>
      </c>
      <c r="F23" s="19">
        <v>212210</v>
      </c>
      <c r="G23" s="19">
        <v>212210</v>
      </c>
      <c r="H23" s="19">
        <v>212210</v>
      </c>
      <c r="I23" s="19">
        <v>212210</v>
      </c>
      <c r="J23" s="19">
        <v>212210</v>
      </c>
      <c r="K23" s="19">
        <v>212210</v>
      </c>
      <c r="L23" s="19">
        <v>212210</v>
      </c>
      <c r="M23" s="19">
        <v>212210</v>
      </c>
    </row>
    <row r="24" spans="1:13" ht="16.5" customHeight="1" x14ac:dyDescent="0.25">
      <c r="A24" s="39"/>
      <c r="B24" s="13" t="s">
        <v>43</v>
      </c>
      <c r="C24" s="23"/>
      <c r="D24" s="19"/>
      <c r="E24" s="19"/>
      <c r="F24" s="21" t="s">
        <v>44</v>
      </c>
      <c r="G24" s="21" t="s">
        <v>44</v>
      </c>
      <c r="H24" s="21" t="s">
        <v>44</v>
      </c>
      <c r="I24" s="21" t="s">
        <v>44</v>
      </c>
      <c r="J24" s="21" t="s">
        <v>44</v>
      </c>
      <c r="K24" s="21" t="s">
        <v>44</v>
      </c>
      <c r="L24" s="21" t="s">
        <v>44</v>
      </c>
      <c r="M24" s="21" t="s">
        <v>44</v>
      </c>
    </row>
    <row r="25" spans="1:13" ht="16.5" customHeight="1" x14ac:dyDescent="0.25">
      <c r="A25" s="38" t="s">
        <v>29</v>
      </c>
      <c r="B25" s="12" t="s">
        <v>30</v>
      </c>
      <c r="C25" s="23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1:13" ht="16.5" customHeight="1" x14ac:dyDescent="0.25">
      <c r="A26" s="39"/>
      <c r="B26" s="13" t="s">
        <v>43</v>
      </c>
      <c r="C26" s="23"/>
      <c r="D26" s="19"/>
      <c r="E26" s="19"/>
      <c r="F26" s="21" t="s">
        <v>44</v>
      </c>
      <c r="G26" s="21" t="s">
        <v>44</v>
      </c>
      <c r="H26" s="21" t="s">
        <v>44</v>
      </c>
      <c r="I26" s="21" t="s">
        <v>44</v>
      </c>
      <c r="J26" s="21" t="s">
        <v>44</v>
      </c>
      <c r="K26" s="21" t="s">
        <v>44</v>
      </c>
      <c r="L26" s="21" t="s">
        <v>44</v>
      </c>
      <c r="M26" s="21" t="s">
        <v>44</v>
      </c>
    </row>
    <row r="27" spans="1:13" ht="16.5" customHeight="1" x14ac:dyDescent="0.25">
      <c r="A27" s="38" t="s">
        <v>31</v>
      </c>
      <c r="B27" s="12" t="s">
        <v>32</v>
      </c>
      <c r="C27" s="23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1:13" ht="16.5" customHeight="1" x14ac:dyDescent="0.25">
      <c r="A28" s="39"/>
      <c r="B28" s="13" t="s">
        <v>43</v>
      </c>
      <c r="C28" s="23"/>
      <c r="D28" s="19"/>
      <c r="E28" s="19"/>
      <c r="F28" s="21" t="s">
        <v>44</v>
      </c>
      <c r="G28" s="21" t="s">
        <v>44</v>
      </c>
      <c r="H28" s="21" t="s">
        <v>44</v>
      </c>
      <c r="I28" s="21" t="s">
        <v>44</v>
      </c>
      <c r="J28" s="21" t="s">
        <v>44</v>
      </c>
      <c r="K28" s="21" t="s">
        <v>44</v>
      </c>
      <c r="L28" s="21" t="s">
        <v>44</v>
      </c>
      <c r="M28" s="21" t="s">
        <v>44</v>
      </c>
    </row>
    <row r="29" spans="1:13" ht="30.75" customHeight="1" x14ac:dyDescent="0.25">
      <c r="A29" s="38" t="s">
        <v>33</v>
      </c>
      <c r="B29" s="14" t="s">
        <v>34</v>
      </c>
      <c r="C29" s="23"/>
      <c r="D29" s="19"/>
      <c r="E29" s="19"/>
      <c r="F29" s="19"/>
      <c r="G29" s="19"/>
      <c r="H29" s="19"/>
      <c r="I29" s="19"/>
      <c r="J29" s="19"/>
      <c r="K29" s="19"/>
      <c r="L29" s="19"/>
      <c r="M29" s="19"/>
    </row>
    <row r="30" spans="1:13" ht="16.5" customHeight="1" x14ac:dyDescent="0.25">
      <c r="A30" s="39"/>
      <c r="B30" s="13" t="s">
        <v>43</v>
      </c>
      <c r="C30" s="23"/>
      <c r="D30" s="19"/>
      <c r="E30" s="19"/>
      <c r="F30" s="21" t="s">
        <v>44</v>
      </c>
      <c r="G30" s="21" t="s">
        <v>44</v>
      </c>
      <c r="H30" s="21" t="s">
        <v>44</v>
      </c>
      <c r="I30" s="21" t="s">
        <v>44</v>
      </c>
      <c r="J30" s="21" t="s">
        <v>44</v>
      </c>
      <c r="K30" s="21" t="s">
        <v>44</v>
      </c>
      <c r="L30" s="21" t="s">
        <v>44</v>
      </c>
      <c r="M30" s="21" t="s">
        <v>44</v>
      </c>
    </row>
    <row r="31" spans="1:13" ht="45" customHeight="1" x14ac:dyDescent="0.25">
      <c r="A31" s="40" t="s">
        <v>35</v>
      </c>
      <c r="B31" s="15" t="s">
        <v>36</v>
      </c>
      <c r="C31" s="17" t="s">
        <v>44</v>
      </c>
      <c r="D31" s="21" t="s">
        <v>44</v>
      </c>
      <c r="E31" s="21" t="s">
        <v>44</v>
      </c>
      <c r="F31" s="21" t="s">
        <v>44</v>
      </c>
      <c r="G31" s="21" t="s">
        <v>44</v>
      </c>
      <c r="H31" s="21" t="s">
        <v>44</v>
      </c>
      <c r="I31" s="21" t="s">
        <v>44</v>
      </c>
      <c r="J31" s="21" t="s">
        <v>44</v>
      </c>
      <c r="K31" s="21" t="s">
        <v>44</v>
      </c>
      <c r="L31" s="21" t="s">
        <v>44</v>
      </c>
      <c r="M31" s="21" t="s">
        <v>44</v>
      </c>
    </row>
    <row r="32" spans="1:13" ht="16.5" customHeight="1" x14ac:dyDescent="0.25">
      <c r="A32" s="40"/>
      <c r="B32" s="13" t="s">
        <v>43</v>
      </c>
      <c r="C32" s="21" t="s">
        <v>44</v>
      </c>
      <c r="D32" s="21" t="s">
        <v>44</v>
      </c>
      <c r="E32" s="21" t="s">
        <v>44</v>
      </c>
      <c r="F32" s="21" t="s">
        <v>44</v>
      </c>
      <c r="G32" s="21" t="s">
        <v>44</v>
      </c>
      <c r="H32" s="21" t="s">
        <v>44</v>
      </c>
      <c r="I32" s="21" t="s">
        <v>44</v>
      </c>
      <c r="J32" s="21" t="s">
        <v>44</v>
      </c>
      <c r="K32" s="21" t="s">
        <v>44</v>
      </c>
      <c r="L32" s="21" t="s">
        <v>44</v>
      </c>
      <c r="M32" s="21" t="s">
        <v>44</v>
      </c>
    </row>
    <row r="33" spans="1:16" ht="15.6" x14ac:dyDescent="0.3">
      <c r="A33" s="47" t="s">
        <v>37</v>
      </c>
      <c r="B33" s="48"/>
      <c r="C33" s="22">
        <f>C5+C7+C9+C11+C13+C15+C17+C19+C21+C23+C25+C27+C29</f>
        <v>3581322</v>
      </c>
      <c r="D33" s="22">
        <f t="shared" ref="D33:M33" si="0">D5+D7+D9+D11+D13+D15+D17+D19+D21+D23+D25+D27+D29</f>
        <v>2429257</v>
      </c>
      <c r="E33" s="29">
        <f t="shared" si="0"/>
        <v>3908407.5300000003</v>
      </c>
      <c r="F33" s="29">
        <f t="shared" si="0"/>
        <v>2041184</v>
      </c>
      <c r="G33" s="22">
        <f t="shared" si="0"/>
        <v>1981246</v>
      </c>
      <c r="H33" s="22">
        <f t="shared" si="0"/>
        <v>1928815</v>
      </c>
      <c r="I33" s="22">
        <f t="shared" si="0"/>
        <v>1928815</v>
      </c>
      <c r="J33" s="22">
        <f t="shared" si="0"/>
        <v>1928815</v>
      </c>
      <c r="K33" s="22">
        <f t="shared" si="0"/>
        <v>1928815</v>
      </c>
      <c r="L33" s="22">
        <f t="shared" si="0"/>
        <v>1928815</v>
      </c>
      <c r="M33" s="22">
        <f t="shared" si="0"/>
        <v>1928815</v>
      </c>
    </row>
    <row r="34" spans="1:16" s="10" customFormat="1" x14ac:dyDescent="0.25">
      <c r="A34" s="41" t="s">
        <v>43</v>
      </c>
      <c r="B34" s="42"/>
      <c r="C34" s="20">
        <f>C6+C8+C10+C12+C14+C16+C18+C20+C22+C24+C26+C28+C30</f>
        <v>234628</v>
      </c>
      <c r="D34" s="20">
        <f t="shared" ref="D34:E34" si="1">D6+D8+D10+D12+D14+D16+D18+D20+D22+D24+D26+D28+D30</f>
        <v>237052</v>
      </c>
      <c r="E34" s="20">
        <f t="shared" si="1"/>
        <v>261600</v>
      </c>
      <c r="F34" s="30">
        <f>SUM(F8+F12+F20)</f>
        <v>112126</v>
      </c>
      <c r="G34" s="21" t="s">
        <v>44</v>
      </c>
      <c r="H34" s="21" t="s">
        <v>44</v>
      </c>
      <c r="I34" s="21" t="s">
        <v>44</v>
      </c>
      <c r="J34" s="21" t="s">
        <v>44</v>
      </c>
      <c r="K34" s="21" t="s">
        <v>44</v>
      </c>
      <c r="L34" s="21" t="s">
        <v>44</v>
      </c>
      <c r="M34" s="21" t="s">
        <v>44</v>
      </c>
      <c r="N34" s="8"/>
      <c r="O34" s="8"/>
      <c r="P34" s="8"/>
    </row>
    <row r="36" spans="1:16" ht="113.25" customHeight="1" x14ac:dyDescent="0.25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</row>
  </sheetData>
  <mergeCells count="19">
    <mergeCell ref="A1:P1"/>
    <mergeCell ref="A3:B4"/>
    <mergeCell ref="A33:B33"/>
    <mergeCell ref="C3:P3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4:B34"/>
  </mergeCells>
  <printOptions horizontalCentered="1"/>
  <pageMargins left="0.19685039370078741" right="0.19685039370078741" top="0.19685039370078741" bottom="0.19685039370078741" header="0" footer="0"/>
  <pageSetup paperSize="9" scale="7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2024-11-06T06:50:43Z</dcterms:modified>
</cp:coreProperties>
</file>